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z\Desktop\Новые тарифы\АРХ\"/>
    </mc:Choice>
  </mc:AlternateContent>
  <bookViews>
    <workbookView xWindow="0" yWindow="0" windowWidth="23040" windowHeight="8020"/>
  </bookViews>
  <sheets>
    <sheet name="Архангельск-Норильск (СМП)" sheetId="1" r:id="rId1"/>
  </sheets>
  <definedNames>
    <definedName name="_xlnm._FilterDatabase" localSheetId="0" hidden="1">'Архангельск-Норильск (СМП)'!#REF!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3" i="1" l="1"/>
  <c r="U42" i="1"/>
  <c r="U41" i="1"/>
  <c r="U40" i="1"/>
  <c r="U38" i="1"/>
  <c r="U37" i="1"/>
  <c r="P43" i="1" l="1"/>
  <c r="P42" i="1"/>
  <c r="P41" i="1"/>
  <c r="P40" i="1"/>
  <c r="P38" i="1"/>
  <c r="P37" i="1"/>
</calcChain>
</file>

<file path=xl/sharedStrings.xml><?xml version="1.0" encoding="utf-8"?>
<sst xmlns="http://schemas.openxmlformats.org/spreadsheetml/2006/main" count="119" uniqueCount="74">
  <si>
    <t>Тип контейнера</t>
  </si>
  <si>
    <t>ИСО - 20</t>
  </si>
  <si>
    <t>ИСО - 40</t>
  </si>
  <si>
    <t xml:space="preserve">√  </t>
  </si>
  <si>
    <t>√</t>
  </si>
  <si>
    <t>Экспедирование груза, принятого к транспортировке, осуществляется на условиях полной предоплаты</t>
  </si>
  <si>
    <t>Каждые неполные 100 кг считаются за полные</t>
  </si>
  <si>
    <t xml:space="preserve">Крупногабаритный груз - грузовое место, один из размеров которого превышает по длине 14 м; </t>
  </si>
  <si>
    <t>ширине (или диаметру) - 3,4 м; высоте - 3,4 м.</t>
  </si>
  <si>
    <t>Тяжеловесный груз - грузовое местомассой более 35 тн, размеры которого не превосходят соответствующие значения,</t>
  </si>
  <si>
    <t>указанные для крупногабаритных грузов</t>
  </si>
  <si>
    <t>Производится обязательно дополнительный сбор (ответственность за особо ценный груз) 0,4% от заявленной стоимости груза</t>
  </si>
  <si>
    <t>Форма поручения экспедитору на сайте: http:// ВСТ.РФ, в разделе ЗАЯВКА</t>
  </si>
  <si>
    <t xml:space="preserve">Ценовое предложение на перевозку груза  Северным морским путем (морским видом транспорта) </t>
  </si>
  <si>
    <t xml:space="preserve"> Утепление контейнера пенопластом: ИСО-20 - 21 186,44 руб., ИСО-40 - 42 372,88 руб.</t>
  </si>
  <si>
    <t>При заполнении Экспедитором бланка «Поручение Экспедитору» за Клиента, взимается плата 41,67 руб./шт</t>
  </si>
  <si>
    <t>Тарифы указаны без учета НДС (20%)</t>
  </si>
  <si>
    <t>После 10,0 тонн каждая неполная тонна считается как полная</t>
  </si>
  <si>
    <t>Принадлежность контейнера</t>
  </si>
  <si>
    <t>Оформление проекта размещения и крепления груза на судне в стоимость не входит и оплачивается дополнительно</t>
  </si>
  <si>
    <t>СобственностЭкспедитора (возвратный)</t>
  </si>
  <si>
    <t>Вес загрузки контейнера, кг</t>
  </si>
  <si>
    <t xml:space="preserve">Москва - Архангельск - Норильск              </t>
  </si>
  <si>
    <t xml:space="preserve">Архангельск - Норильск              </t>
  </si>
  <si>
    <t xml:space="preserve">ДЛЯ СОЦИАЛЬНО НЕ ЗНАЧИМЫХ ТОВАРОВ </t>
  </si>
  <si>
    <t>1. Перевозка контейнеров  по маршруту: МОСКВА - АРХАНГЕЛЬСК - НОРИЛЬСК, АРХАНГЕЛЬСК - НОРИЛЬСК</t>
  </si>
  <si>
    <t>2. Перевозка неконтейнеризированного груза  по маршруту: АРХАНГЕЛЬСК - ДУДИНКА</t>
  </si>
  <si>
    <t>Генеральнй груз</t>
  </si>
  <si>
    <t>Крупногабаритные и тяжеловесные грузы</t>
  </si>
  <si>
    <t>Грузы менее 2 ФЕ</t>
  </si>
  <si>
    <t>Опасные грузы, кроме взрывчатых веществ и изделий</t>
  </si>
  <si>
    <t>Опасные грузы - взрывчатые вещества и изделия</t>
  </si>
  <si>
    <t>Перевозка + ПРР АМТП</t>
  </si>
  <si>
    <t>Тариф, руб.</t>
  </si>
  <si>
    <t>ФЕ</t>
  </si>
  <si>
    <t>Тарифы на перевозку генерального груза по маршруту Архангельск - Дудинка</t>
  </si>
  <si>
    <t>Номенклатура груза</t>
  </si>
  <si>
    <t>Перевозка крупногабаритных, тяжеловесных, легковесных объемных и объемных грузовых мест - тариф договорной</t>
  </si>
  <si>
    <t>Хранение ЗТФ</t>
  </si>
  <si>
    <t>Ед. изм.</t>
  </si>
  <si>
    <t>ЖБИ, труба с наружным покрытием, теплоизоляцией и т.п.</t>
  </si>
  <si>
    <t xml:space="preserve">Стоимость перевозки составляет сумму платежей по столцам 3, 5 и 7 </t>
  </si>
  <si>
    <t>м2</t>
  </si>
  <si>
    <t>тн</t>
  </si>
  <si>
    <t>АО «ВСТ Транспортная компания»                                                                                                                                                                                                                                                                                                                                                                                                                                                                                                                                                                                                                                                                                                                                                                                                                                                                      http://вст.рф</t>
  </si>
  <si>
    <t>В том числе с повышающим коэффициентом</t>
  </si>
  <si>
    <t>ПРР ЗТФ*</t>
  </si>
  <si>
    <t xml:space="preserve">* - для оплаты ПРР ЗТФ минимальный вес груза составляет 2 100 кг (2,1нт) </t>
  </si>
  <si>
    <t>с 25-ых по 60-ые сутки ставка увеличивается в 20 раз, с 61-ых  ставка увеличивается в 30 раз  (Распоряжение ЗТФ ПАО "ГМК Норильский никель" от 01.06.2022г.)</t>
  </si>
  <si>
    <t>При вытарке контейнера на складе Перевозчика: ИСО-20 - 16 666,67 руб., ИСО-40 - 33 333,33 руб.</t>
  </si>
  <si>
    <t>Крепежный и сепарационный материал - 17 100,00 руб/м3</t>
  </si>
  <si>
    <t>Затарка груза в контейнер ИСО - 20, ИСО - 40  – 6 940,00 руб/тн</t>
  </si>
  <si>
    <t>Перевозка, сдача груза в АМТП после упаковки - 7 000,00 руб/рейс</t>
  </si>
  <si>
    <t>Хранение груза в порту г. Архангельска с 31 по 60 сут. - 17,88 руб за ФЕ/сут.</t>
  </si>
  <si>
    <t>По факту</t>
  </si>
  <si>
    <t>Договорная</t>
  </si>
  <si>
    <t xml:space="preserve"> (тарификация согласно действующему ЦП на автотранспортные услуги по НПР) в указанные тарифы не входит и оплачивается дополнительно</t>
  </si>
  <si>
    <t>Упаковка груза, жесткая:</t>
  </si>
  <si>
    <t xml:space="preserve"> - обрешетка – 3 360,00 руб/м³</t>
  </si>
  <si>
    <t xml:space="preserve"> - глухой ящик – 4 600,00 руб/м³</t>
  </si>
  <si>
    <t>с  01 июня 2025 года</t>
  </si>
  <si>
    <t>Доставка контейнера по маршруту Норильск - Талнах под вытарку:  ИСО-20/4 час. - 9 420,00 руб., ИСО-40/6 час. - 11 400,00 руб.</t>
  </si>
  <si>
    <r>
      <t xml:space="preserve">Простой автомобиля с контейнером под выгрузкой или вытаркой: ИСО-20 свыше 4-х час., ИСО-40 свыше 6 час. - </t>
    </r>
    <r>
      <rPr>
        <sz val="10"/>
        <color theme="0" tint="-0.34998626667073579"/>
        <rFont val="Arial"/>
        <family val="2"/>
        <charset val="204"/>
      </rPr>
      <t>3 840,00   руб./час</t>
    </r>
  </si>
  <si>
    <t xml:space="preserve">Хранение (не более 30 календарных дней) контейнера на территории склада Перевозчика г. Норильска (Красноярский край, район города Норильска, 4 км </t>
  </si>
  <si>
    <t xml:space="preserve">автодороги Норильск-Алыкель) свыше 1  календарного дня со дня прибытия начисляется ответственное хранение по тарифу: </t>
  </si>
  <si>
    <t>ИСО-20 - 135,59 руб./сут., ИСО-40 - 254,24 руб./сут.</t>
  </si>
  <si>
    <r>
      <t xml:space="preserve">Стоимость составляет: Перевозка+ПРР АМТП - 11 775,00 х 24 = 282 600 руб.; ПРР ЗТФ - 3 653,75 х 8 = 29 230,00 руб. </t>
    </r>
    <r>
      <rPr>
        <sz val="10"/>
        <color theme="0" tint="-0.499984740745262"/>
        <rFont val="Segoe UI"/>
        <family val="2"/>
        <charset val="204"/>
      </rPr>
      <t xml:space="preserve">Хранение - 1 168,5 х 24 = 28 044,00 руб ; </t>
    </r>
    <r>
      <rPr>
        <sz val="10"/>
        <color rgb="FFFF0000"/>
        <rFont val="Segoe UI"/>
        <family val="2"/>
        <charset val="204"/>
      </rPr>
      <t>Сумма 339 874,00 руб.</t>
    </r>
  </si>
  <si>
    <t>Дополнительные услуги:</t>
  </si>
  <si>
    <t xml:space="preserve">4 км автодороги Норильск-Алыкель) свыше 1  календарного дня со дня прибытия начисляется ответственное хранение по тарифу: </t>
  </si>
  <si>
    <r>
      <rPr>
        <b/>
        <sz val="10"/>
        <color theme="0" tint="-0.499984740745262"/>
        <rFont val="Segoe UI"/>
        <family val="2"/>
        <charset val="204"/>
      </rPr>
      <t>Пример</t>
    </r>
    <r>
      <rPr>
        <sz val="10"/>
        <color theme="0" tint="-0.499984740745262"/>
        <rFont val="Segoe UI"/>
        <family val="2"/>
        <charset val="204"/>
      </rPr>
      <t>: Вес грузового места 8 тн, площадь 24 кв.м., объем 24 куб.м: Номенклатура груза - Генеральный груз. ФЕ = 24</t>
    </r>
  </si>
  <si>
    <t xml:space="preserve">Стоимость доставки генерального груза  до Архангельска (договорной тариф) и от Дудинки до Норильска </t>
  </si>
  <si>
    <r>
      <t xml:space="preserve">Хранение контейнера на территории порта Дудинка бесплатно 3 дня, с 4-ых по 24-ые сутки ИСО-20 - </t>
    </r>
    <r>
      <rPr>
        <sz val="10"/>
        <color rgb="FFFF0000"/>
        <rFont val="Segoe UI"/>
        <family val="2"/>
        <charset val="204"/>
      </rPr>
      <t>833,33</t>
    </r>
    <r>
      <rPr>
        <sz val="10"/>
        <color theme="0" tint="-0.499984740745262"/>
        <rFont val="Segoe UI"/>
        <family val="2"/>
        <charset val="204"/>
      </rPr>
      <t xml:space="preserve"> руб/сут, ИСО-40 - </t>
    </r>
    <r>
      <rPr>
        <sz val="10"/>
        <color rgb="FFFF0000"/>
        <rFont val="Segoe UI"/>
        <family val="2"/>
        <charset val="204"/>
      </rPr>
      <t>1 666,66</t>
    </r>
    <r>
      <rPr>
        <sz val="10"/>
        <color theme="0" tint="-0.499984740745262"/>
        <rFont val="Segoe UI"/>
        <family val="2"/>
        <charset val="204"/>
      </rPr>
      <t xml:space="preserve"> руб/сут</t>
    </r>
  </si>
  <si>
    <t xml:space="preserve">Хранение (не более 30 календарных дней) генерального груза на территории склада Перевозчика г. Норильска (Красноярский край, район города Норильска,  </t>
  </si>
  <si>
    <t>15,00 руб/сут за 1 кв.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</si>
</sst>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0" tint="-0.499984740745262"/>
      <name val="Segoe UI"/>
      <family val="2"/>
      <charset val="204"/>
    </font>
    <font>
      <b/>
      <sz val="12"/>
      <color theme="0" tint="-0.499984740745262"/>
      <name val="Segoe UI"/>
      <family val="2"/>
      <charset val="204"/>
    </font>
    <font>
      <sz val="10"/>
      <name val="Arial Cyr"/>
      <charset val="204"/>
    </font>
    <font>
      <b/>
      <sz val="14"/>
      <color theme="0" tint="-0.499984740745262"/>
      <name val="Segoe UI"/>
      <family val="2"/>
      <charset val="204"/>
    </font>
    <font>
      <b/>
      <sz val="12"/>
      <color rgb="FFFF0000"/>
      <name val="Segoe UI"/>
      <family val="2"/>
      <charset val="204"/>
    </font>
    <font>
      <sz val="10"/>
      <color theme="0" tint="-0.499984740745262"/>
      <name val="Segoe UI"/>
      <family val="2"/>
      <charset val="204"/>
    </font>
    <font>
      <b/>
      <sz val="11"/>
      <color theme="0" tint="-0.499984740745262"/>
      <name val="Segoe UI"/>
      <family val="2"/>
      <charset val="204"/>
    </font>
    <font>
      <sz val="11"/>
      <color theme="0" tint="-0.499984740745262"/>
      <name val="Segoe UI"/>
      <family val="2"/>
      <charset val="204"/>
    </font>
    <font>
      <sz val="10"/>
      <color rgb="FFFF0000"/>
      <name val="Segoe UI"/>
      <family val="2"/>
      <charset val="204"/>
    </font>
    <font>
      <sz val="9"/>
      <color theme="0" tint="-0.499984740745262"/>
      <name val="Segoe UI"/>
      <family val="2"/>
      <charset val="204"/>
    </font>
    <font>
      <sz val="10"/>
      <name val="Arial Cyr"/>
      <family val="2"/>
      <charset val="204"/>
    </font>
    <font>
      <sz val="10"/>
      <color theme="0" tint="-0.34998626667073579"/>
      <name val="Segoe UI"/>
      <family val="2"/>
      <charset val="204"/>
    </font>
    <font>
      <sz val="10"/>
      <color theme="0" tint="-0.34998626667073579"/>
      <name val="Arial"/>
      <family val="2"/>
      <charset val="204"/>
    </font>
    <font>
      <b/>
      <sz val="10"/>
      <color rgb="FFFF0000"/>
      <name val="Segoe UI"/>
      <family val="2"/>
      <charset val="204"/>
    </font>
    <font>
      <b/>
      <u/>
      <sz val="11"/>
      <color theme="0" tint="-0.499984740745262"/>
      <name val="Segoe UI"/>
      <family val="2"/>
      <charset val="204"/>
    </font>
    <font>
      <u/>
      <sz val="10"/>
      <color rgb="FFFF000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14" fillId="0" borderId="0"/>
  </cellStyleXfs>
  <cellXfs count="95">
    <xf numFmtId="0" fontId="0" fillId="0" borderId="0" xfId="0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4" fontId="4" fillId="0" borderId="0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2" fontId="11" fillId="0" borderId="0" xfId="3" applyNumberFormat="1" applyFont="1" applyBorder="1" applyAlignment="1">
      <alignment horizontal="center" vertical="center"/>
    </xf>
    <xf numFmtId="4" fontId="9" fillId="0" borderId="0" xfId="4" applyNumberFormat="1" applyFont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0" xfId="1" applyFont="1" applyFill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4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3" applyFont="1" applyAlignment="1">
      <alignment horizontal="center"/>
    </xf>
    <xf numFmtId="0" fontId="9" fillId="0" borderId="0" xfId="1" applyFont="1" applyFill="1" applyBorder="1" applyAlignment="1"/>
    <xf numFmtId="0" fontId="9" fillId="0" borderId="0" xfId="3" applyFont="1"/>
    <xf numFmtId="0" fontId="9" fillId="0" borderId="0" xfId="3" applyFont="1" applyAlignment="1">
      <alignment horizontal="right"/>
    </xf>
    <xf numFmtId="0" fontId="9" fillId="0" borderId="0" xfId="1" applyFont="1" applyBorder="1" applyAlignment="1">
      <alignment horizontal="center"/>
    </xf>
    <xf numFmtId="0" fontId="9" fillId="0" borderId="0" xfId="1" applyFont="1" applyFill="1"/>
    <xf numFmtId="0" fontId="9" fillId="0" borderId="0" xfId="1" applyFont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/>
    </xf>
    <xf numFmtId="4" fontId="9" fillId="0" borderId="0" xfId="4" applyNumberFormat="1" applyFont="1" applyAlignment="1">
      <alignment vertical="center"/>
    </xf>
    <xf numFmtId="0" fontId="9" fillId="0" borderId="0" xfId="0" applyFont="1"/>
    <xf numFmtId="0" fontId="4" fillId="0" borderId="2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11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9" fillId="0" borderId="0" xfId="6" applyFont="1" applyBorder="1" applyAlignment="1">
      <alignment horizontal="center"/>
    </xf>
    <xf numFmtId="0" fontId="9" fillId="0" borderId="0" xfId="6" applyFont="1"/>
    <xf numFmtId="0" fontId="9" fillId="0" borderId="0" xfId="3" applyFont="1" applyBorder="1" applyAlignment="1">
      <alignment horizontal="center" vertical="center" wrapText="1"/>
    </xf>
    <xf numFmtId="3" fontId="4" fillId="0" borderId="0" xfId="3" applyNumberFormat="1" applyFont="1" applyBorder="1" applyAlignment="1">
      <alignment horizontal="center" vertical="center"/>
    </xf>
    <xf numFmtId="4" fontId="9" fillId="0" borderId="0" xfId="1" applyNumberFormat="1" applyFont="1" applyFill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4" fillId="0" borderId="2" xfId="1" applyFont="1" applyBorder="1" applyAlignment="1">
      <alignment horizontal="center" vertical="center"/>
    </xf>
    <xf numFmtId="4" fontId="15" fillId="0" borderId="0" xfId="4" applyNumberFormat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4" fontId="12" fillId="0" borderId="0" xfId="4" applyNumberFormat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4" fillId="0" borderId="0" xfId="3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9" fillId="0" borderId="6" xfId="1" applyNumberFormat="1" applyFont="1" applyBorder="1" applyAlignment="1">
      <alignment horizontal="center" vertical="center"/>
    </xf>
    <xf numFmtId="2" fontId="9" fillId="0" borderId="2" xfId="1" applyNumberFormat="1" applyFont="1" applyBorder="1" applyAlignment="1">
      <alignment horizontal="center" vertical="center"/>
    </xf>
    <xf numFmtId="2" fontId="9" fillId="0" borderId="8" xfId="1" applyNumberFormat="1" applyFont="1" applyBorder="1" applyAlignment="1">
      <alignment horizontal="center" vertical="center"/>
    </xf>
    <xf numFmtId="2" fontId="9" fillId="0" borderId="9" xfId="1" applyNumberFormat="1" applyFont="1" applyBorder="1" applyAlignment="1">
      <alignment horizontal="center" vertical="center"/>
    </xf>
    <xf numFmtId="3" fontId="9" fillId="0" borderId="9" xfId="1" applyNumberFormat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" vertical="center" wrapText="1"/>
    </xf>
    <xf numFmtId="3" fontId="9" fillId="0" borderId="9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4" fontId="12" fillId="0" borderId="2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2" fontId="10" fillId="0" borderId="0" xfId="3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4" fontId="12" fillId="0" borderId="7" xfId="1" applyNumberFormat="1" applyFont="1" applyBorder="1" applyAlignment="1">
      <alignment horizontal="center" vertical="center"/>
    </xf>
    <xf numFmtId="4" fontId="12" fillId="0" borderId="9" xfId="1" applyNumberFormat="1" applyFont="1" applyBorder="1" applyAlignment="1">
      <alignment horizontal="center" vertical="center"/>
    </xf>
    <xf numFmtId="4" fontId="12" fillId="0" borderId="10" xfId="1" applyNumberFormat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center" vertical="center"/>
    </xf>
    <xf numFmtId="4" fontId="9" fillId="0" borderId="7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9" xfId="1" applyFont="1" applyBorder="1" applyAlignment="1">
      <alignment horizontal="center" vertical="center"/>
    </xf>
    <xf numFmtId="0" fontId="9" fillId="0" borderId="0" xfId="3" applyFont="1" applyBorder="1" applyAlignment="1">
      <alignment horizontal="left" vertical="center" wrapText="1"/>
    </xf>
    <xf numFmtId="4" fontId="9" fillId="0" borderId="9" xfId="1" applyNumberFormat="1" applyFont="1" applyBorder="1" applyAlignment="1">
      <alignment horizontal="center" vertical="center"/>
    </xf>
    <xf numFmtId="4" fontId="9" fillId="0" borderId="10" xfId="1" applyNumberFormat="1" applyFont="1" applyBorder="1" applyAlignment="1">
      <alignment horizontal="center" vertical="center"/>
    </xf>
  </cellXfs>
  <cellStyles count="7">
    <cellStyle name="Гиперссылка 2" xfId="2"/>
    <cellStyle name="Обычный" xfId="0" builtinId="0"/>
    <cellStyle name="Обычный 2 2" xfId="3"/>
    <cellStyle name="Обычный 2 2 2" xfId="5"/>
    <cellStyle name="Обычный 2 2 3" xfId="4"/>
    <cellStyle name="Обычный_Прайс Общий 2 2" xfId="1"/>
    <cellStyle name="Пояснение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4</xdr:col>
      <xdr:colOff>276224</xdr:colOff>
      <xdr:row>4</xdr:row>
      <xdr:rowOff>161924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"/>
          <a:ext cx="1523999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3"/>
  <sheetViews>
    <sheetView tabSelected="1" topLeftCell="A64" zoomScaleNormal="100" workbookViewId="0">
      <selection activeCell="R89" sqref="R88:R89"/>
    </sheetView>
  </sheetViews>
  <sheetFormatPr defaultRowHeight="16" x14ac:dyDescent="0.35"/>
  <cols>
    <col min="1" max="2" width="4.54296875" style="4" customWidth="1"/>
    <col min="3" max="3" width="5" style="4" customWidth="1"/>
    <col min="4" max="9" width="4.54296875" style="4" customWidth="1"/>
    <col min="10" max="10" width="7.36328125" style="4" customWidth="1"/>
    <col min="11" max="11" width="4.54296875" style="4" customWidth="1"/>
    <col min="12" max="12" width="5.54296875" style="4" customWidth="1"/>
    <col min="13" max="13" width="6.6328125" style="4" customWidth="1"/>
    <col min="14" max="14" width="6.453125" style="4" customWidth="1"/>
    <col min="15" max="15" width="4.54296875" style="4" customWidth="1"/>
    <col min="16" max="16" width="3" style="4" customWidth="1"/>
    <col min="17" max="17" width="4.54296875" style="4" customWidth="1"/>
    <col min="18" max="18" width="5.453125" style="4" customWidth="1"/>
    <col min="19" max="19" width="6.36328125" style="4" customWidth="1"/>
    <col min="20" max="20" width="4.54296875" style="4" customWidth="1"/>
    <col min="21" max="21" width="6" style="4" customWidth="1"/>
    <col min="22" max="22" width="3.453125" style="4" customWidth="1"/>
    <col min="23" max="24" width="4.54296875" style="4" customWidth="1"/>
    <col min="25" max="25" width="6.6328125" style="4" customWidth="1"/>
    <col min="26" max="26" width="7.08984375" style="4" customWidth="1"/>
    <col min="27" max="27" width="4.54296875" style="4" customWidth="1"/>
    <col min="28" max="28" width="7.08984375" style="4" customWidth="1"/>
    <col min="29" max="29" width="13.453125" style="4" customWidth="1"/>
    <col min="30" max="238" width="9.08984375" style="4"/>
    <col min="239" max="240" width="4.54296875" style="4" customWidth="1"/>
    <col min="241" max="241" width="5" style="4" customWidth="1"/>
    <col min="242" max="268" width="4.54296875" style="4" customWidth="1"/>
    <col min="269" max="269" width="5.54296875" style="4" customWidth="1"/>
    <col min="270" max="270" width="9.08984375" style="4"/>
    <col min="271" max="274" width="11.36328125" style="4" bestFit="1" customWidth="1"/>
    <col min="275" max="494" width="9.08984375" style="4"/>
    <col min="495" max="496" width="4.54296875" style="4" customWidth="1"/>
    <col min="497" max="497" width="5" style="4" customWidth="1"/>
    <col min="498" max="524" width="4.54296875" style="4" customWidth="1"/>
    <col min="525" max="525" width="5.54296875" style="4" customWidth="1"/>
    <col min="526" max="526" width="9.08984375" style="4"/>
    <col min="527" max="530" width="11.36328125" style="4" bestFit="1" customWidth="1"/>
    <col min="531" max="750" width="9.08984375" style="4"/>
    <col min="751" max="752" width="4.54296875" style="4" customWidth="1"/>
    <col min="753" max="753" width="5" style="4" customWidth="1"/>
    <col min="754" max="780" width="4.54296875" style="4" customWidth="1"/>
    <col min="781" max="781" width="5.54296875" style="4" customWidth="1"/>
    <col min="782" max="782" width="9.08984375" style="4"/>
    <col min="783" max="786" width="11.36328125" style="4" bestFit="1" customWidth="1"/>
    <col min="787" max="1006" width="9.08984375" style="4"/>
    <col min="1007" max="1008" width="4.54296875" style="4" customWidth="1"/>
    <col min="1009" max="1009" width="5" style="4" customWidth="1"/>
    <col min="1010" max="1036" width="4.54296875" style="4" customWidth="1"/>
    <col min="1037" max="1037" width="5.54296875" style="4" customWidth="1"/>
    <col min="1038" max="1038" width="9.08984375" style="4"/>
    <col min="1039" max="1042" width="11.36328125" style="4" bestFit="1" customWidth="1"/>
    <col min="1043" max="1262" width="9.08984375" style="4"/>
    <col min="1263" max="1264" width="4.54296875" style="4" customWidth="1"/>
    <col min="1265" max="1265" width="5" style="4" customWidth="1"/>
    <col min="1266" max="1292" width="4.54296875" style="4" customWidth="1"/>
    <col min="1293" max="1293" width="5.54296875" style="4" customWidth="1"/>
    <col min="1294" max="1294" width="9.08984375" style="4"/>
    <col min="1295" max="1298" width="11.36328125" style="4" bestFit="1" customWidth="1"/>
    <col min="1299" max="1518" width="9.08984375" style="4"/>
    <col min="1519" max="1520" width="4.54296875" style="4" customWidth="1"/>
    <col min="1521" max="1521" width="5" style="4" customWidth="1"/>
    <col min="1522" max="1548" width="4.54296875" style="4" customWidth="1"/>
    <col min="1549" max="1549" width="5.54296875" style="4" customWidth="1"/>
    <col min="1550" max="1550" width="9.08984375" style="4"/>
    <col min="1551" max="1554" width="11.36328125" style="4" bestFit="1" customWidth="1"/>
    <col min="1555" max="1774" width="9.08984375" style="4"/>
    <col min="1775" max="1776" width="4.54296875" style="4" customWidth="1"/>
    <col min="1777" max="1777" width="5" style="4" customWidth="1"/>
    <col min="1778" max="1804" width="4.54296875" style="4" customWidth="1"/>
    <col min="1805" max="1805" width="5.54296875" style="4" customWidth="1"/>
    <col min="1806" max="1806" width="9.08984375" style="4"/>
    <col min="1807" max="1810" width="11.36328125" style="4" bestFit="1" customWidth="1"/>
    <col min="1811" max="2030" width="9.08984375" style="4"/>
    <col min="2031" max="2032" width="4.54296875" style="4" customWidth="1"/>
    <col min="2033" max="2033" width="5" style="4" customWidth="1"/>
    <col min="2034" max="2060" width="4.54296875" style="4" customWidth="1"/>
    <col min="2061" max="2061" width="5.54296875" style="4" customWidth="1"/>
    <col min="2062" max="2062" width="9.08984375" style="4"/>
    <col min="2063" max="2066" width="11.36328125" style="4" bestFit="1" customWidth="1"/>
    <col min="2067" max="2286" width="9.08984375" style="4"/>
    <col min="2287" max="2288" width="4.54296875" style="4" customWidth="1"/>
    <col min="2289" max="2289" width="5" style="4" customWidth="1"/>
    <col min="2290" max="2316" width="4.54296875" style="4" customWidth="1"/>
    <col min="2317" max="2317" width="5.54296875" style="4" customWidth="1"/>
    <col min="2318" max="2318" width="9.08984375" style="4"/>
    <col min="2319" max="2322" width="11.36328125" style="4" bestFit="1" customWidth="1"/>
    <col min="2323" max="2542" width="9.08984375" style="4"/>
    <col min="2543" max="2544" width="4.54296875" style="4" customWidth="1"/>
    <col min="2545" max="2545" width="5" style="4" customWidth="1"/>
    <col min="2546" max="2572" width="4.54296875" style="4" customWidth="1"/>
    <col min="2573" max="2573" width="5.54296875" style="4" customWidth="1"/>
    <col min="2574" max="2574" width="9.08984375" style="4"/>
    <col min="2575" max="2578" width="11.36328125" style="4" bestFit="1" customWidth="1"/>
    <col min="2579" max="2798" width="9.08984375" style="4"/>
    <col min="2799" max="2800" width="4.54296875" style="4" customWidth="1"/>
    <col min="2801" max="2801" width="5" style="4" customWidth="1"/>
    <col min="2802" max="2828" width="4.54296875" style="4" customWidth="1"/>
    <col min="2829" max="2829" width="5.54296875" style="4" customWidth="1"/>
    <col min="2830" max="2830" width="9.08984375" style="4"/>
    <col min="2831" max="2834" width="11.36328125" style="4" bestFit="1" customWidth="1"/>
    <col min="2835" max="3054" width="9.08984375" style="4"/>
    <col min="3055" max="3056" width="4.54296875" style="4" customWidth="1"/>
    <col min="3057" max="3057" width="5" style="4" customWidth="1"/>
    <col min="3058" max="3084" width="4.54296875" style="4" customWidth="1"/>
    <col min="3085" max="3085" width="5.54296875" style="4" customWidth="1"/>
    <col min="3086" max="3086" width="9.08984375" style="4"/>
    <col min="3087" max="3090" width="11.36328125" style="4" bestFit="1" customWidth="1"/>
    <col min="3091" max="3310" width="9.08984375" style="4"/>
    <col min="3311" max="3312" width="4.54296875" style="4" customWidth="1"/>
    <col min="3313" max="3313" width="5" style="4" customWidth="1"/>
    <col min="3314" max="3340" width="4.54296875" style="4" customWidth="1"/>
    <col min="3341" max="3341" width="5.54296875" style="4" customWidth="1"/>
    <col min="3342" max="3342" width="9.08984375" style="4"/>
    <col min="3343" max="3346" width="11.36328125" style="4" bestFit="1" customWidth="1"/>
    <col min="3347" max="3566" width="9.08984375" style="4"/>
    <col min="3567" max="3568" width="4.54296875" style="4" customWidth="1"/>
    <col min="3569" max="3569" width="5" style="4" customWidth="1"/>
    <col min="3570" max="3596" width="4.54296875" style="4" customWidth="1"/>
    <col min="3597" max="3597" width="5.54296875" style="4" customWidth="1"/>
    <col min="3598" max="3598" width="9.08984375" style="4"/>
    <col min="3599" max="3602" width="11.36328125" style="4" bestFit="1" customWidth="1"/>
    <col min="3603" max="3822" width="9.08984375" style="4"/>
    <col min="3823" max="3824" width="4.54296875" style="4" customWidth="1"/>
    <col min="3825" max="3825" width="5" style="4" customWidth="1"/>
    <col min="3826" max="3852" width="4.54296875" style="4" customWidth="1"/>
    <col min="3853" max="3853" width="5.54296875" style="4" customWidth="1"/>
    <col min="3854" max="3854" width="9.08984375" style="4"/>
    <col min="3855" max="3858" width="11.36328125" style="4" bestFit="1" customWidth="1"/>
    <col min="3859" max="4078" width="9.08984375" style="4"/>
    <col min="4079" max="4080" width="4.54296875" style="4" customWidth="1"/>
    <col min="4081" max="4081" width="5" style="4" customWidth="1"/>
    <col min="4082" max="4108" width="4.54296875" style="4" customWidth="1"/>
    <col min="4109" max="4109" width="5.54296875" style="4" customWidth="1"/>
    <col min="4110" max="4110" width="9.08984375" style="4"/>
    <col min="4111" max="4114" width="11.36328125" style="4" bestFit="1" customWidth="1"/>
    <col min="4115" max="4334" width="9.08984375" style="4"/>
    <col min="4335" max="4336" width="4.54296875" style="4" customWidth="1"/>
    <col min="4337" max="4337" width="5" style="4" customWidth="1"/>
    <col min="4338" max="4364" width="4.54296875" style="4" customWidth="1"/>
    <col min="4365" max="4365" width="5.54296875" style="4" customWidth="1"/>
    <col min="4366" max="4366" width="9.08984375" style="4"/>
    <col min="4367" max="4370" width="11.36328125" style="4" bestFit="1" customWidth="1"/>
    <col min="4371" max="4590" width="9.08984375" style="4"/>
    <col min="4591" max="4592" width="4.54296875" style="4" customWidth="1"/>
    <col min="4593" max="4593" width="5" style="4" customWidth="1"/>
    <col min="4594" max="4620" width="4.54296875" style="4" customWidth="1"/>
    <col min="4621" max="4621" width="5.54296875" style="4" customWidth="1"/>
    <col min="4622" max="4622" width="9.08984375" style="4"/>
    <col min="4623" max="4626" width="11.36328125" style="4" bestFit="1" customWidth="1"/>
    <col min="4627" max="4846" width="9.08984375" style="4"/>
    <col min="4847" max="4848" width="4.54296875" style="4" customWidth="1"/>
    <col min="4849" max="4849" width="5" style="4" customWidth="1"/>
    <col min="4850" max="4876" width="4.54296875" style="4" customWidth="1"/>
    <col min="4877" max="4877" width="5.54296875" style="4" customWidth="1"/>
    <col min="4878" max="4878" width="9.08984375" style="4"/>
    <col min="4879" max="4882" width="11.36328125" style="4" bestFit="1" customWidth="1"/>
    <col min="4883" max="5102" width="9.08984375" style="4"/>
    <col min="5103" max="5104" width="4.54296875" style="4" customWidth="1"/>
    <col min="5105" max="5105" width="5" style="4" customWidth="1"/>
    <col min="5106" max="5132" width="4.54296875" style="4" customWidth="1"/>
    <col min="5133" max="5133" width="5.54296875" style="4" customWidth="1"/>
    <col min="5134" max="5134" width="9.08984375" style="4"/>
    <col min="5135" max="5138" width="11.36328125" style="4" bestFit="1" customWidth="1"/>
    <col min="5139" max="5358" width="9.08984375" style="4"/>
    <col min="5359" max="5360" width="4.54296875" style="4" customWidth="1"/>
    <col min="5361" max="5361" width="5" style="4" customWidth="1"/>
    <col min="5362" max="5388" width="4.54296875" style="4" customWidth="1"/>
    <col min="5389" max="5389" width="5.54296875" style="4" customWidth="1"/>
    <col min="5390" max="5390" width="9.08984375" style="4"/>
    <col min="5391" max="5394" width="11.36328125" style="4" bestFit="1" customWidth="1"/>
    <col min="5395" max="5614" width="9.08984375" style="4"/>
    <col min="5615" max="5616" width="4.54296875" style="4" customWidth="1"/>
    <col min="5617" max="5617" width="5" style="4" customWidth="1"/>
    <col min="5618" max="5644" width="4.54296875" style="4" customWidth="1"/>
    <col min="5645" max="5645" width="5.54296875" style="4" customWidth="1"/>
    <col min="5646" max="5646" width="9.08984375" style="4"/>
    <col min="5647" max="5650" width="11.36328125" style="4" bestFit="1" customWidth="1"/>
    <col min="5651" max="5870" width="9.08984375" style="4"/>
    <col min="5871" max="5872" width="4.54296875" style="4" customWidth="1"/>
    <col min="5873" max="5873" width="5" style="4" customWidth="1"/>
    <col min="5874" max="5900" width="4.54296875" style="4" customWidth="1"/>
    <col min="5901" max="5901" width="5.54296875" style="4" customWidth="1"/>
    <col min="5902" max="5902" width="9.08984375" style="4"/>
    <col min="5903" max="5906" width="11.36328125" style="4" bestFit="1" customWidth="1"/>
    <col min="5907" max="6126" width="9.08984375" style="4"/>
    <col min="6127" max="6128" width="4.54296875" style="4" customWidth="1"/>
    <col min="6129" max="6129" width="5" style="4" customWidth="1"/>
    <col min="6130" max="6156" width="4.54296875" style="4" customWidth="1"/>
    <col min="6157" max="6157" width="5.54296875" style="4" customWidth="1"/>
    <col min="6158" max="6158" width="9.08984375" style="4"/>
    <col min="6159" max="6162" width="11.36328125" style="4" bestFit="1" customWidth="1"/>
    <col min="6163" max="6382" width="9.08984375" style="4"/>
    <col min="6383" max="6384" width="4.54296875" style="4" customWidth="1"/>
    <col min="6385" max="6385" width="5" style="4" customWidth="1"/>
    <col min="6386" max="6412" width="4.54296875" style="4" customWidth="1"/>
    <col min="6413" max="6413" width="5.54296875" style="4" customWidth="1"/>
    <col min="6414" max="6414" width="9.08984375" style="4"/>
    <col min="6415" max="6418" width="11.36328125" style="4" bestFit="1" customWidth="1"/>
    <col min="6419" max="6638" width="9.08984375" style="4"/>
    <col min="6639" max="6640" width="4.54296875" style="4" customWidth="1"/>
    <col min="6641" max="6641" width="5" style="4" customWidth="1"/>
    <col min="6642" max="6668" width="4.54296875" style="4" customWidth="1"/>
    <col min="6669" max="6669" width="5.54296875" style="4" customWidth="1"/>
    <col min="6670" max="6670" width="9.08984375" style="4"/>
    <col min="6671" max="6674" width="11.36328125" style="4" bestFit="1" customWidth="1"/>
    <col min="6675" max="6894" width="9.08984375" style="4"/>
    <col min="6895" max="6896" width="4.54296875" style="4" customWidth="1"/>
    <col min="6897" max="6897" width="5" style="4" customWidth="1"/>
    <col min="6898" max="6924" width="4.54296875" style="4" customWidth="1"/>
    <col min="6925" max="6925" width="5.54296875" style="4" customWidth="1"/>
    <col min="6926" max="6926" width="9.08984375" style="4"/>
    <col min="6927" max="6930" width="11.36328125" style="4" bestFit="1" customWidth="1"/>
    <col min="6931" max="7150" width="9.08984375" style="4"/>
    <col min="7151" max="7152" width="4.54296875" style="4" customWidth="1"/>
    <col min="7153" max="7153" width="5" style="4" customWidth="1"/>
    <col min="7154" max="7180" width="4.54296875" style="4" customWidth="1"/>
    <col min="7181" max="7181" width="5.54296875" style="4" customWidth="1"/>
    <col min="7182" max="7182" width="9.08984375" style="4"/>
    <col min="7183" max="7186" width="11.36328125" style="4" bestFit="1" customWidth="1"/>
    <col min="7187" max="7406" width="9.08984375" style="4"/>
    <col min="7407" max="7408" width="4.54296875" style="4" customWidth="1"/>
    <col min="7409" max="7409" width="5" style="4" customWidth="1"/>
    <col min="7410" max="7436" width="4.54296875" style="4" customWidth="1"/>
    <col min="7437" max="7437" width="5.54296875" style="4" customWidth="1"/>
    <col min="7438" max="7438" width="9.08984375" style="4"/>
    <col min="7439" max="7442" width="11.36328125" style="4" bestFit="1" customWidth="1"/>
    <col min="7443" max="7662" width="9.08984375" style="4"/>
    <col min="7663" max="7664" width="4.54296875" style="4" customWidth="1"/>
    <col min="7665" max="7665" width="5" style="4" customWidth="1"/>
    <col min="7666" max="7692" width="4.54296875" style="4" customWidth="1"/>
    <col min="7693" max="7693" width="5.54296875" style="4" customWidth="1"/>
    <col min="7694" max="7694" width="9.08984375" style="4"/>
    <col min="7695" max="7698" width="11.36328125" style="4" bestFit="1" customWidth="1"/>
    <col min="7699" max="7918" width="9.08984375" style="4"/>
    <col min="7919" max="7920" width="4.54296875" style="4" customWidth="1"/>
    <col min="7921" max="7921" width="5" style="4" customWidth="1"/>
    <col min="7922" max="7948" width="4.54296875" style="4" customWidth="1"/>
    <col min="7949" max="7949" width="5.54296875" style="4" customWidth="1"/>
    <col min="7950" max="7950" width="9.08984375" style="4"/>
    <col min="7951" max="7954" width="11.36328125" style="4" bestFit="1" customWidth="1"/>
    <col min="7955" max="8174" width="9.08984375" style="4"/>
    <col min="8175" max="8176" width="4.54296875" style="4" customWidth="1"/>
    <col min="8177" max="8177" width="5" style="4" customWidth="1"/>
    <col min="8178" max="8204" width="4.54296875" style="4" customWidth="1"/>
    <col min="8205" max="8205" width="5.54296875" style="4" customWidth="1"/>
    <col min="8206" max="8206" width="9.08984375" style="4"/>
    <col min="8207" max="8210" width="11.36328125" style="4" bestFit="1" customWidth="1"/>
    <col min="8211" max="8430" width="9.08984375" style="4"/>
    <col min="8431" max="8432" width="4.54296875" style="4" customWidth="1"/>
    <col min="8433" max="8433" width="5" style="4" customWidth="1"/>
    <col min="8434" max="8460" width="4.54296875" style="4" customWidth="1"/>
    <col min="8461" max="8461" width="5.54296875" style="4" customWidth="1"/>
    <col min="8462" max="8462" width="9.08984375" style="4"/>
    <col min="8463" max="8466" width="11.36328125" style="4" bestFit="1" customWidth="1"/>
    <col min="8467" max="8686" width="9.08984375" style="4"/>
    <col min="8687" max="8688" width="4.54296875" style="4" customWidth="1"/>
    <col min="8689" max="8689" width="5" style="4" customWidth="1"/>
    <col min="8690" max="8716" width="4.54296875" style="4" customWidth="1"/>
    <col min="8717" max="8717" width="5.54296875" style="4" customWidth="1"/>
    <col min="8718" max="8718" width="9.08984375" style="4"/>
    <col min="8719" max="8722" width="11.36328125" style="4" bestFit="1" customWidth="1"/>
    <col min="8723" max="8942" width="9.08984375" style="4"/>
    <col min="8943" max="8944" width="4.54296875" style="4" customWidth="1"/>
    <col min="8945" max="8945" width="5" style="4" customWidth="1"/>
    <col min="8946" max="8972" width="4.54296875" style="4" customWidth="1"/>
    <col min="8973" max="8973" width="5.54296875" style="4" customWidth="1"/>
    <col min="8974" max="8974" width="9.08984375" style="4"/>
    <col min="8975" max="8978" width="11.36328125" style="4" bestFit="1" customWidth="1"/>
    <col min="8979" max="9198" width="9.08984375" style="4"/>
    <col min="9199" max="9200" width="4.54296875" style="4" customWidth="1"/>
    <col min="9201" max="9201" width="5" style="4" customWidth="1"/>
    <col min="9202" max="9228" width="4.54296875" style="4" customWidth="1"/>
    <col min="9229" max="9229" width="5.54296875" style="4" customWidth="1"/>
    <col min="9230" max="9230" width="9.08984375" style="4"/>
    <col min="9231" max="9234" width="11.36328125" style="4" bestFit="1" customWidth="1"/>
    <col min="9235" max="9454" width="9.08984375" style="4"/>
    <col min="9455" max="9456" width="4.54296875" style="4" customWidth="1"/>
    <col min="9457" max="9457" width="5" style="4" customWidth="1"/>
    <col min="9458" max="9484" width="4.54296875" style="4" customWidth="1"/>
    <col min="9485" max="9485" width="5.54296875" style="4" customWidth="1"/>
    <col min="9486" max="9486" width="9.08984375" style="4"/>
    <col min="9487" max="9490" width="11.36328125" style="4" bestFit="1" customWidth="1"/>
    <col min="9491" max="9710" width="9.08984375" style="4"/>
    <col min="9711" max="9712" width="4.54296875" style="4" customWidth="1"/>
    <col min="9713" max="9713" width="5" style="4" customWidth="1"/>
    <col min="9714" max="9740" width="4.54296875" style="4" customWidth="1"/>
    <col min="9741" max="9741" width="5.54296875" style="4" customWidth="1"/>
    <col min="9742" max="9742" width="9.08984375" style="4"/>
    <col min="9743" max="9746" width="11.36328125" style="4" bestFit="1" customWidth="1"/>
    <col min="9747" max="9966" width="9.08984375" style="4"/>
    <col min="9967" max="9968" width="4.54296875" style="4" customWidth="1"/>
    <col min="9969" max="9969" width="5" style="4" customWidth="1"/>
    <col min="9970" max="9996" width="4.54296875" style="4" customWidth="1"/>
    <col min="9997" max="9997" width="5.54296875" style="4" customWidth="1"/>
    <col min="9998" max="9998" width="9.08984375" style="4"/>
    <col min="9999" max="10002" width="11.36328125" style="4" bestFit="1" customWidth="1"/>
    <col min="10003" max="10222" width="9.08984375" style="4"/>
    <col min="10223" max="10224" width="4.54296875" style="4" customWidth="1"/>
    <col min="10225" max="10225" width="5" style="4" customWidth="1"/>
    <col min="10226" max="10252" width="4.54296875" style="4" customWidth="1"/>
    <col min="10253" max="10253" width="5.54296875" style="4" customWidth="1"/>
    <col min="10254" max="10254" width="9.08984375" style="4"/>
    <col min="10255" max="10258" width="11.36328125" style="4" bestFit="1" customWidth="1"/>
    <col min="10259" max="10478" width="9.08984375" style="4"/>
    <col min="10479" max="10480" width="4.54296875" style="4" customWidth="1"/>
    <col min="10481" max="10481" width="5" style="4" customWidth="1"/>
    <col min="10482" max="10508" width="4.54296875" style="4" customWidth="1"/>
    <col min="10509" max="10509" width="5.54296875" style="4" customWidth="1"/>
    <col min="10510" max="10510" width="9.08984375" style="4"/>
    <col min="10511" max="10514" width="11.36328125" style="4" bestFit="1" customWidth="1"/>
    <col min="10515" max="10734" width="9.08984375" style="4"/>
    <col min="10735" max="10736" width="4.54296875" style="4" customWidth="1"/>
    <col min="10737" max="10737" width="5" style="4" customWidth="1"/>
    <col min="10738" max="10764" width="4.54296875" style="4" customWidth="1"/>
    <col min="10765" max="10765" width="5.54296875" style="4" customWidth="1"/>
    <col min="10766" max="10766" width="9.08984375" style="4"/>
    <col min="10767" max="10770" width="11.36328125" style="4" bestFit="1" customWidth="1"/>
    <col min="10771" max="10990" width="9.08984375" style="4"/>
    <col min="10991" max="10992" width="4.54296875" style="4" customWidth="1"/>
    <col min="10993" max="10993" width="5" style="4" customWidth="1"/>
    <col min="10994" max="11020" width="4.54296875" style="4" customWidth="1"/>
    <col min="11021" max="11021" width="5.54296875" style="4" customWidth="1"/>
    <col min="11022" max="11022" width="9.08984375" style="4"/>
    <col min="11023" max="11026" width="11.36328125" style="4" bestFit="1" customWidth="1"/>
    <col min="11027" max="11246" width="9.08984375" style="4"/>
    <col min="11247" max="11248" width="4.54296875" style="4" customWidth="1"/>
    <col min="11249" max="11249" width="5" style="4" customWidth="1"/>
    <col min="11250" max="11276" width="4.54296875" style="4" customWidth="1"/>
    <col min="11277" max="11277" width="5.54296875" style="4" customWidth="1"/>
    <col min="11278" max="11278" width="9.08984375" style="4"/>
    <col min="11279" max="11282" width="11.36328125" style="4" bestFit="1" customWidth="1"/>
    <col min="11283" max="11502" width="9.08984375" style="4"/>
    <col min="11503" max="11504" width="4.54296875" style="4" customWidth="1"/>
    <col min="11505" max="11505" width="5" style="4" customWidth="1"/>
    <col min="11506" max="11532" width="4.54296875" style="4" customWidth="1"/>
    <col min="11533" max="11533" width="5.54296875" style="4" customWidth="1"/>
    <col min="11534" max="11534" width="9.08984375" style="4"/>
    <col min="11535" max="11538" width="11.36328125" style="4" bestFit="1" customWidth="1"/>
    <col min="11539" max="11758" width="9.08984375" style="4"/>
    <col min="11759" max="11760" width="4.54296875" style="4" customWidth="1"/>
    <col min="11761" max="11761" width="5" style="4" customWidth="1"/>
    <col min="11762" max="11788" width="4.54296875" style="4" customWidth="1"/>
    <col min="11789" max="11789" width="5.54296875" style="4" customWidth="1"/>
    <col min="11790" max="11790" width="9.08984375" style="4"/>
    <col min="11791" max="11794" width="11.36328125" style="4" bestFit="1" customWidth="1"/>
    <col min="11795" max="12014" width="9.08984375" style="4"/>
    <col min="12015" max="12016" width="4.54296875" style="4" customWidth="1"/>
    <col min="12017" max="12017" width="5" style="4" customWidth="1"/>
    <col min="12018" max="12044" width="4.54296875" style="4" customWidth="1"/>
    <col min="12045" max="12045" width="5.54296875" style="4" customWidth="1"/>
    <col min="12046" max="12046" width="9.08984375" style="4"/>
    <col min="12047" max="12050" width="11.36328125" style="4" bestFit="1" customWidth="1"/>
    <col min="12051" max="12270" width="9.08984375" style="4"/>
    <col min="12271" max="12272" width="4.54296875" style="4" customWidth="1"/>
    <col min="12273" max="12273" width="5" style="4" customWidth="1"/>
    <col min="12274" max="12300" width="4.54296875" style="4" customWidth="1"/>
    <col min="12301" max="12301" width="5.54296875" style="4" customWidth="1"/>
    <col min="12302" max="12302" width="9.08984375" style="4"/>
    <col min="12303" max="12306" width="11.36328125" style="4" bestFit="1" customWidth="1"/>
    <col min="12307" max="12526" width="9.08984375" style="4"/>
    <col min="12527" max="12528" width="4.54296875" style="4" customWidth="1"/>
    <col min="12529" max="12529" width="5" style="4" customWidth="1"/>
    <col min="12530" max="12556" width="4.54296875" style="4" customWidth="1"/>
    <col min="12557" max="12557" width="5.54296875" style="4" customWidth="1"/>
    <col min="12558" max="12558" width="9.08984375" style="4"/>
    <col min="12559" max="12562" width="11.36328125" style="4" bestFit="1" customWidth="1"/>
    <col min="12563" max="12782" width="9.08984375" style="4"/>
    <col min="12783" max="12784" width="4.54296875" style="4" customWidth="1"/>
    <col min="12785" max="12785" width="5" style="4" customWidth="1"/>
    <col min="12786" max="12812" width="4.54296875" style="4" customWidth="1"/>
    <col min="12813" max="12813" width="5.54296875" style="4" customWidth="1"/>
    <col min="12814" max="12814" width="9.08984375" style="4"/>
    <col min="12815" max="12818" width="11.36328125" style="4" bestFit="1" customWidth="1"/>
    <col min="12819" max="13038" width="9.08984375" style="4"/>
    <col min="13039" max="13040" width="4.54296875" style="4" customWidth="1"/>
    <col min="13041" max="13041" width="5" style="4" customWidth="1"/>
    <col min="13042" max="13068" width="4.54296875" style="4" customWidth="1"/>
    <col min="13069" max="13069" width="5.54296875" style="4" customWidth="1"/>
    <col min="13070" max="13070" width="9.08984375" style="4"/>
    <col min="13071" max="13074" width="11.36328125" style="4" bestFit="1" customWidth="1"/>
    <col min="13075" max="13294" width="9.08984375" style="4"/>
    <col min="13295" max="13296" width="4.54296875" style="4" customWidth="1"/>
    <col min="13297" max="13297" width="5" style="4" customWidth="1"/>
    <col min="13298" max="13324" width="4.54296875" style="4" customWidth="1"/>
    <col min="13325" max="13325" width="5.54296875" style="4" customWidth="1"/>
    <col min="13326" max="13326" width="9.08984375" style="4"/>
    <col min="13327" max="13330" width="11.36328125" style="4" bestFit="1" customWidth="1"/>
    <col min="13331" max="13550" width="9.08984375" style="4"/>
    <col min="13551" max="13552" width="4.54296875" style="4" customWidth="1"/>
    <col min="13553" max="13553" width="5" style="4" customWidth="1"/>
    <col min="13554" max="13580" width="4.54296875" style="4" customWidth="1"/>
    <col min="13581" max="13581" width="5.54296875" style="4" customWidth="1"/>
    <col min="13582" max="13582" width="9.08984375" style="4"/>
    <col min="13583" max="13586" width="11.36328125" style="4" bestFit="1" customWidth="1"/>
    <col min="13587" max="13806" width="9.08984375" style="4"/>
    <col min="13807" max="13808" width="4.54296875" style="4" customWidth="1"/>
    <col min="13809" max="13809" width="5" style="4" customWidth="1"/>
    <col min="13810" max="13836" width="4.54296875" style="4" customWidth="1"/>
    <col min="13837" max="13837" width="5.54296875" style="4" customWidth="1"/>
    <col min="13838" max="13838" width="9.08984375" style="4"/>
    <col min="13839" max="13842" width="11.36328125" style="4" bestFit="1" customWidth="1"/>
    <col min="13843" max="14062" width="9.08984375" style="4"/>
    <col min="14063" max="14064" width="4.54296875" style="4" customWidth="1"/>
    <col min="14065" max="14065" width="5" style="4" customWidth="1"/>
    <col min="14066" max="14092" width="4.54296875" style="4" customWidth="1"/>
    <col min="14093" max="14093" width="5.54296875" style="4" customWidth="1"/>
    <col min="14094" max="14094" width="9.08984375" style="4"/>
    <col min="14095" max="14098" width="11.36328125" style="4" bestFit="1" customWidth="1"/>
    <col min="14099" max="14318" width="9.08984375" style="4"/>
    <col min="14319" max="14320" width="4.54296875" style="4" customWidth="1"/>
    <col min="14321" max="14321" width="5" style="4" customWidth="1"/>
    <col min="14322" max="14348" width="4.54296875" style="4" customWidth="1"/>
    <col min="14349" max="14349" width="5.54296875" style="4" customWidth="1"/>
    <col min="14350" max="14350" width="9.08984375" style="4"/>
    <col min="14351" max="14354" width="11.36328125" style="4" bestFit="1" customWidth="1"/>
    <col min="14355" max="14574" width="9.08984375" style="4"/>
    <col min="14575" max="14576" width="4.54296875" style="4" customWidth="1"/>
    <col min="14577" max="14577" width="5" style="4" customWidth="1"/>
    <col min="14578" max="14604" width="4.54296875" style="4" customWidth="1"/>
    <col min="14605" max="14605" width="5.54296875" style="4" customWidth="1"/>
    <col min="14606" max="14606" width="9.08984375" style="4"/>
    <col min="14607" max="14610" width="11.36328125" style="4" bestFit="1" customWidth="1"/>
    <col min="14611" max="14830" width="9.08984375" style="4"/>
    <col min="14831" max="14832" width="4.54296875" style="4" customWidth="1"/>
    <col min="14833" max="14833" width="5" style="4" customWidth="1"/>
    <col min="14834" max="14860" width="4.54296875" style="4" customWidth="1"/>
    <col min="14861" max="14861" width="5.54296875" style="4" customWidth="1"/>
    <col min="14862" max="14862" width="9.08984375" style="4"/>
    <col min="14863" max="14866" width="11.36328125" style="4" bestFit="1" customWidth="1"/>
    <col min="14867" max="15086" width="9.08984375" style="4"/>
    <col min="15087" max="15088" width="4.54296875" style="4" customWidth="1"/>
    <col min="15089" max="15089" width="5" style="4" customWidth="1"/>
    <col min="15090" max="15116" width="4.54296875" style="4" customWidth="1"/>
    <col min="15117" max="15117" width="5.54296875" style="4" customWidth="1"/>
    <col min="15118" max="15118" width="9.08984375" style="4"/>
    <col min="15119" max="15122" width="11.36328125" style="4" bestFit="1" customWidth="1"/>
    <col min="15123" max="15342" width="9.08984375" style="4"/>
    <col min="15343" max="15344" width="4.54296875" style="4" customWidth="1"/>
    <col min="15345" max="15345" width="5" style="4" customWidth="1"/>
    <col min="15346" max="15372" width="4.54296875" style="4" customWidth="1"/>
    <col min="15373" max="15373" width="5.54296875" style="4" customWidth="1"/>
    <col min="15374" max="15374" width="9.08984375" style="4"/>
    <col min="15375" max="15378" width="11.36328125" style="4" bestFit="1" customWidth="1"/>
    <col min="15379" max="15598" width="9.08984375" style="4"/>
    <col min="15599" max="15600" width="4.54296875" style="4" customWidth="1"/>
    <col min="15601" max="15601" width="5" style="4" customWidth="1"/>
    <col min="15602" max="15628" width="4.54296875" style="4" customWidth="1"/>
    <col min="15629" max="15629" width="5.54296875" style="4" customWidth="1"/>
    <col min="15630" max="15630" width="9.08984375" style="4"/>
    <col min="15631" max="15634" width="11.36328125" style="4" bestFit="1" customWidth="1"/>
    <col min="15635" max="15854" width="9.08984375" style="4"/>
    <col min="15855" max="15856" width="4.54296875" style="4" customWidth="1"/>
    <col min="15857" max="15857" width="5" style="4" customWidth="1"/>
    <col min="15858" max="15884" width="4.54296875" style="4" customWidth="1"/>
    <col min="15885" max="15885" width="5.54296875" style="4" customWidth="1"/>
    <col min="15886" max="15886" width="9.08984375" style="4"/>
    <col min="15887" max="15890" width="11.36328125" style="4" bestFit="1" customWidth="1"/>
    <col min="15891" max="16110" width="9.08984375" style="4"/>
    <col min="16111" max="16112" width="4.54296875" style="4" customWidth="1"/>
    <col min="16113" max="16113" width="5" style="4" customWidth="1"/>
    <col min="16114" max="16140" width="4.54296875" style="4" customWidth="1"/>
    <col min="16141" max="16141" width="5.54296875" style="4" customWidth="1"/>
    <col min="16142" max="16142" width="9.08984375" style="4"/>
    <col min="16143" max="16146" width="11.36328125" style="4" bestFit="1" customWidth="1"/>
    <col min="16147" max="16370" width="9.08984375" style="4"/>
    <col min="16371" max="16384" width="9.08984375" style="4" customWidth="1"/>
  </cols>
  <sheetData>
    <row r="1" spans="1:29" x14ac:dyDescent="0.35">
      <c r="A1" s="70" t="s">
        <v>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9" x14ac:dyDescent="0.3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9" x14ac:dyDescent="0.3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29" x14ac:dyDescent="0.3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</row>
    <row r="5" spans="1:29" x14ac:dyDescent="0.3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9" ht="16.5" customHeight="1" thickBot="1" x14ac:dyDescent="0.4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9" ht="16.5" thickTop="1" x14ac:dyDescent="0.35"/>
    <row r="8" spans="1:29" s="1" customFormat="1" ht="16.5" customHeight="1" x14ac:dyDescent="0.35">
      <c r="A8" s="72" t="s">
        <v>13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</row>
    <row r="9" spans="1:29" s="1" customFormat="1" ht="16.5" customHeight="1" x14ac:dyDescent="0.35">
      <c r="A9" s="73" t="s">
        <v>60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</row>
    <row r="10" spans="1:29" s="2" customFormat="1" ht="16.5" customHeight="1" x14ac:dyDescent="0.35">
      <c r="A10" s="75" t="s">
        <v>24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3"/>
    </row>
    <row r="11" spans="1:29" s="2" customFormat="1" ht="16.5" customHeight="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3"/>
    </row>
    <row r="12" spans="1:29" s="42" customFormat="1" ht="16.5" customHeight="1" x14ac:dyDescent="0.35">
      <c r="A12" s="74" t="s">
        <v>25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</row>
    <row r="13" spans="1:29" ht="16.5" customHeight="1" thickBot="1" x14ac:dyDescent="0.4">
      <c r="A13" s="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9" ht="13.5" customHeight="1" x14ac:dyDescent="0.35">
      <c r="A14" s="6"/>
      <c r="B14" s="45" t="s">
        <v>0</v>
      </c>
      <c r="C14" s="46"/>
      <c r="D14" s="46"/>
      <c r="E14" s="46"/>
      <c r="F14" s="46" t="s">
        <v>18</v>
      </c>
      <c r="G14" s="46"/>
      <c r="H14" s="46"/>
      <c r="I14" s="46"/>
      <c r="J14" s="46"/>
      <c r="K14" s="46"/>
      <c r="L14" s="46" t="s">
        <v>21</v>
      </c>
      <c r="M14" s="46"/>
      <c r="N14" s="46"/>
      <c r="O14" s="46" t="s">
        <v>22</v>
      </c>
      <c r="P14" s="46"/>
      <c r="Q14" s="46"/>
      <c r="R14" s="46"/>
      <c r="S14" s="46"/>
      <c r="T14" s="46"/>
      <c r="U14" s="46"/>
      <c r="V14" s="46" t="s">
        <v>23</v>
      </c>
      <c r="W14" s="46"/>
      <c r="X14" s="46"/>
      <c r="Y14" s="46"/>
      <c r="Z14" s="46"/>
      <c r="AA14" s="76"/>
      <c r="AB14" s="30"/>
      <c r="AC14" s="27"/>
    </row>
    <row r="15" spans="1:29" ht="13.5" customHeight="1" x14ac:dyDescent="0.35">
      <c r="A15" s="6"/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77"/>
      <c r="AB15" s="30"/>
      <c r="AC15" s="27"/>
    </row>
    <row r="16" spans="1:29" ht="13.5" customHeight="1" x14ac:dyDescent="0.35">
      <c r="A16" s="6"/>
      <c r="B16" s="49" t="s">
        <v>1</v>
      </c>
      <c r="C16" s="50"/>
      <c r="D16" s="50"/>
      <c r="E16" s="50"/>
      <c r="F16" s="54" t="s">
        <v>20</v>
      </c>
      <c r="G16" s="54"/>
      <c r="H16" s="54"/>
      <c r="I16" s="54"/>
      <c r="J16" s="54"/>
      <c r="K16" s="54"/>
      <c r="L16" s="44" t="s">
        <v>54</v>
      </c>
      <c r="M16" s="44"/>
      <c r="N16" s="44"/>
      <c r="O16" s="83" t="s">
        <v>55</v>
      </c>
      <c r="P16" s="83"/>
      <c r="Q16" s="83"/>
      <c r="R16" s="83"/>
      <c r="S16" s="83"/>
      <c r="T16" s="83"/>
      <c r="U16" s="83"/>
      <c r="V16" s="69">
        <v>591300</v>
      </c>
      <c r="W16" s="69"/>
      <c r="X16" s="69"/>
      <c r="Y16" s="69"/>
      <c r="Z16" s="69"/>
      <c r="AA16" s="80"/>
      <c r="AB16" s="31"/>
      <c r="AC16" s="32"/>
    </row>
    <row r="17" spans="1:29" ht="13.5" customHeight="1" x14ac:dyDescent="0.35">
      <c r="A17" s="6"/>
      <c r="B17" s="49"/>
      <c r="C17" s="50"/>
      <c r="D17" s="50"/>
      <c r="E17" s="50"/>
      <c r="F17" s="54"/>
      <c r="G17" s="54"/>
      <c r="H17" s="54"/>
      <c r="I17" s="54"/>
      <c r="J17" s="54"/>
      <c r="K17" s="54"/>
      <c r="L17" s="44"/>
      <c r="M17" s="44"/>
      <c r="N17" s="44"/>
      <c r="O17" s="83"/>
      <c r="P17" s="83"/>
      <c r="Q17" s="83"/>
      <c r="R17" s="83"/>
      <c r="S17" s="83"/>
      <c r="T17" s="83"/>
      <c r="U17" s="83"/>
      <c r="V17" s="69"/>
      <c r="W17" s="69"/>
      <c r="X17" s="69"/>
      <c r="Y17" s="69"/>
      <c r="Z17" s="69"/>
      <c r="AA17" s="80"/>
      <c r="AB17" s="31"/>
      <c r="AC17" s="32"/>
    </row>
    <row r="18" spans="1:29" ht="13.5" customHeight="1" x14ac:dyDescent="0.35">
      <c r="A18" s="6"/>
      <c r="B18" s="49" t="s">
        <v>2</v>
      </c>
      <c r="C18" s="50"/>
      <c r="D18" s="50"/>
      <c r="E18" s="50"/>
      <c r="F18" s="54" t="s">
        <v>20</v>
      </c>
      <c r="G18" s="54"/>
      <c r="H18" s="54"/>
      <c r="I18" s="54"/>
      <c r="J18" s="54"/>
      <c r="K18" s="54"/>
      <c r="L18" s="44">
        <v>25000</v>
      </c>
      <c r="M18" s="44"/>
      <c r="N18" s="44"/>
      <c r="O18" s="69">
        <v>1473000</v>
      </c>
      <c r="P18" s="69"/>
      <c r="Q18" s="69"/>
      <c r="R18" s="69"/>
      <c r="S18" s="69"/>
      <c r="T18" s="69"/>
      <c r="U18" s="69"/>
      <c r="V18" s="69">
        <v>1240300</v>
      </c>
      <c r="W18" s="69"/>
      <c r="X18" s="69"/>
      <c r="Y18" s="69"/>
      <c r="Z18" s="69"/>
      <c r="AA18" s="80"/>
      <c r="AB18" s="31"/>
      <c r="AC18" s="32"/>
    </row>
    <row r="19" spans="1:29" ht="13.5" customHeight="1" thickBot="1" x14ac:dyDescent="0.4">
      <c r="A19" s="6"/>
      <c r="B19" s="51"/>
      <c r="C19" s="52"/>
      <c r="D19" s="52"/>
      <c r="E19" s="52"/>
      <c r="F19" s="55"/>
      <c r="G19" s="55"/>
      <c r="H19" s="55"/>
      <c r="I19" s="55"/>
      <c r="J19" s="55"/>
      <c r="K19" s="55"/>
      <c r="L19" s="53"/>
      <c r="M19" s="53"/>
      <c r="N19" s="53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2"/>
      <c r="AB19" s="31"/>
      <c r="AC19" s="32"/>
    </row>
    <row r="20" spans="1:29" ht="16.5" customHeight="1" x14ac:dyDescent="0.35">
      <c r="A20" s="6"/>
    </row>
    <row r="21" spans="1:29" ht="15.65" customHeight="1" x14ac:dyDescent="0.35">
      <c r="A21" s="6" t="s">
        <v>3</v>
      </c>
      <c r="B21" s="4" t="s">
        <v>14</v>
      </c>
    </row>
    <row r="22" spans="1:29" ht="16.5" customHeight="1" x14ac:dyDescent="0.35">
      <c r="A22" s="6" t="s">
        <v>3</v>
      </c>
      <c r="B22" s="4" t="s">
        <v>49</v>
      </c>
    </row>
    <row r="23" spans="1:29" s="37" customFormat="1" ht="16.5" customHeight="1" x14ac:dyDescent="0.35">
      <c r="A23" s="36" t="s">
        <v>3</v>
      </c>
      <c r="B23" s="37" t="s">
        <v>61</v>
      </c>
    </row>
    <row r="24" spans="1:29" s="37" customFormat="1" ht="13.5" customHeight="1" x14ac:dyDescent="0.35">
      <c r="A24" s="36" t="s">
        <v>3</v>
      </c>
      <c r="B24" s="37" t="s">
        <v>62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9" s="22" customFormat="1" x14ac:dyDescent="0.45">
      <c r="A25" s="28" t="s">
        <v>4</v>
      </c>
      <c r="B25" s="29" t="s">
        <v>71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9" s="22" customFormat="1" x14ac:dyDescent="0.45">
      <c r="A26" s="28"/>
      <c r="B26" s="29" t="s">
        <v>48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9" s="34" customFormat="1" ht="16.5" customHeight="1" x14ac:dyDescent="0.35">
      <c r="A27" s="33" t="s">
        <v>4</v>
      </c>
      <c r="B27" s="34" t="s">
        <v>63</v>
      </c>
    </row>
    <row r="28" spans="1:29" s="34" customFormat="1" ht="16.5" customHeight="1" x14ac:dyDescent="0.35">
      <c r="A28" s="33"/>
      <c r="B28" s="34" t="s">
        <v>64</v>
      </c>
    </row>
    <row r="29" spans="1:29" s="34" customFormat="1" ht="16.5" customHeight="1" x14ac:dyDescent="0.35">
      <c r="A29" s="33"/>
      <c r="B29" s="34" t="s">
        <v>65</v>
      </c>
    </row>
    <row r="30" spans="1:29" s="34" customFormat="1" ht="16.5" customHeight="1" x14ac:dyDescent="0.35">
      <c r="A30" s="33"/>
    </row>
    <row r="31" spans="1:29" s="25" customFormat="1" ht="16.5" customHeight="1" x14ac:dyDescent="0.35">
      <c r="A31" s="57" t="s">
        <v>26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</row>
    <row r="32" spans="1:29" ht="16.5" customHeight="1" x14ac:dyDescent="0.3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6.5" customHeight="1" thickBot="1" x14ac:dyDescent="0.4">
      <c r="A33" s="7"/>
      <c r="B33" s="58" t="s">
        <v>35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ht="16.5" customHeight="1" x14ac:dyDescent="0.35">
      <c r="A34" s="7"/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1" t="s">
        <v>32</v>
      </c>
      <c r="O34" s="61"/>
      <c r="P34" s="61"/>
      <c r="Q34" s="61"/>
      <c r="R34" s="61"/>
      <c r="S34" s="62" t="s">
        <v>46</v>
      </c>
      <c r="T34" s="62"/>
      <c r="U34" s="62"/>
      <c r="V34" s="62"/>
      <c r="W34" s="62"/>
      <c r="X34" s="62" t="s">
        <v>38</v>
      </c>
      <c r="Y34" s="62"/>
      <c r="Z34" s="62"/>
      <c r="AA34" s="63"/>
      <c r="AB34" s="7"/>
    </row>
    <row r="35" spans="1:28" ht="16.5" customHeight="1" x14ac:dyDescent="0.35">
      <c r="A35" s="7"/>
      <c r="B35" s="64" t="s">
        <v>36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23" t="s">
        <v>39</v>
      </c>
      <c r="O35" s="35"/>
      <c r="P35" s="65" t="s">
        <v>33</v>
      </c>
      <c r="Q35" s="65"/>
      <c r="R35" s="65"/>
      <c r="S35" s="65" t="s">
        <v>39</v>
      </c>
      <c r="T35" s="65"/>
      <c r="U35" s="65" t="s">
        <v>33</v>
      </c>
      <c r="V35" s="65"/>
      <c r="W35" s="65"/>
      <c r="X35" s="65" t="s">
        <v>39</v>
      </c>
      <c r="Y35" s="65"/>
      <c r="Z35" s="23" t="s">
        <v>33</v>
      </c>
      <c r="AA35" s="24"/>
      <c r="AB35" s="7"/>
    </row>
    <row r="36" spans="1:28" ht="16.5" customHeight="1" x14ac:dyDescent="0.35">
      <c r="A36" s="7"/>
      <c r="B36" s="85">
        <v>1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>
        <v>2</v>
      </c>
      <c r="O36" s="78"/>
      <c r="P36" s="78">
        <v>3</v>
      </c>
      <c r="Q36" s="78"/>
      <c r="R36" s="78"/>
      <c r="S36" s="78">
        <v>4</v>
      </c>
      <c r="T36" s="78"/>
      <c r="U36" s="78">
        <v>5</v>
      </c>
      <c r="V36" s="78"/>
      <c r="W36" s="78"/>
      <c r="X36" s="78">
        <v>6</v>
      </c>
      <c r="Y36" s="78"/>
      <c r="Z36" s="78">
        <v>7</v>
      </c>
      <c r="AA36" s="79"/>
      <c r="AB36" s="7"/>
    </row>
    <row r="37" spans="1:28" ht="16.5" customHeight="1" x14ac:dyDescent="0.35">
      <c r="A37" s="7"/>
      <c r="B37" s="66" t="s">
        <v>28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 t="s">
        <v>34</v>
      </c>
      <c r="O37" s="68"/>
      <c r="P37" s="69">
        <f>(7820+1600*2.5)*1.25</f>
        <v>14775</v>
      </c>
      <c r="Q37" s="69"/>
      <c r="R37" s="69"/>
      <c r="S37" s="68" t="s">
        <v>43</v>
      </c>
      <c r="T37" s="68"/>
      <c r="U37" s="69">
        <f>2923*1.25*1.5</f>
        <v>5480.625</v>
      </c>
      <c r="V37" s="69"/>
      <c r="W37" s="69"/>
      <c r="X37" s="68" t="s">
        <v>42</v>
      </c>
      <c r="Y37" s="68"/>
      <c r="Z37" s="83">
        <v>1168.5</v>
      </c>
      <c r="AA37" s="84"/>
      <c r="AB37" s="7"/>
    </row>
    <row r="38" spans="1:28" ht="16.5" customHeight="1" x14ac:dyDescent="0.35">
      <c r="A38" s="7"/>
      <c r="B38" s="66" t="s">
        <v>27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 t="s">
        <v>34</v>
      </c>
      <c r="O38" s="68"/>
      <c r="P38" s="69">
        <f>(7820+1600)*1.25</f>
        <v>11775</v>
      </c>
      <c r="Q38" s="69"/>
      <c r="R38" s="69"/>
      <c r="S38" s="68" t="s">
        <v>43</v>
      </c>
      <c r="T38" s="68"/>
      <c r="U38" s="69">
        <f>2923*1.25</f>
        <v>3653.75</v>
      </c>
      <c r="V38" s="69"/>
      <c r="W38" s="69"/>
      <c r="X38" s="68" t="s">
        <v>42</v>
      </c>
      <c r="Y38" s="68"/>
      <c r="Z38" s="83">
        <v>1168.5</v>
      </c>
      <c r="AA38" s="84"/>
      <c r="AB38" s="7"/>
    </row>
    <row r="39" spans="1:28" ht="16.5" customHeight="1" x14ac:dyDescent="0.35">
      <c r="A39" s="7"/>
      <c r="B39" s="86" t="s">
        <v>45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87"/>
      <c r="AB39" s="7"/>
    </row>
    <row r="40" spans="1:28" ht="16.5" customHeight="1" x14ac:dyDescent="0.35">
      <c r="A40" s="7"/>
      <c r="B40" s="66" t="s">
        <v>40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8" t="s">
        <v>34</v>
      </c>
      <c r="O40" s="68"/>
      <c r="P40" s="69">
        <f>(7820+1600*2)*1.25</f>
        <v>13775</v>
      </c>
      <c r="Q40" s="69"/>
      <c r="R40" s="69"/>
      <c r="S40" s="68" t="s">
        <v>43</v>
      </c>
      <c r="T40" s="68"/>
      <c r="U40" s="69">
        <f t="shared" ref="U40:U43" si="0">2923*1.25</f>
        <v>3653.75</v>
      </c>
      <c r="V40" s="69"/>
      <c r="W40" s="69"/>
      <c r="X40" s="68" t="s">
        <v>42</v>
      </c>
      <c r="Y40" s="68"/>
      <c r="Z40" s="83">
        <v>1168.5</v>
      </c>
      <c r="AA40" s="84"/>
      <c r="AB40" s="7"/>
    </row>
    <row r="41" spans="1:28" ht="16.5" customHeight="1" x14ac:dyDescent="0.35">
      <c r="A41" s="7"/>
      <c r="B41" s="66" t="s">
        <v>29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 t="s">
        <v>34</v>
      </c>
      <c r="O41" s="68"/>
      <c r="P41" s="69">
        <f>(7820+1600*10)*1.25</f>
        <v>29775</v>
      </c>
      <c r="Q41" s="69"/>
      <c r="R41" s="69"/>
      <c r="S41" s="68" t="s">
        <v>43</v>
      </c>
      <c r="T41" s="68"/>
      <c r="U41" s="69">
        <f t="shared" si="0"/>
        <v>3653.75</v>
      </c>
      <c r="V41" s="69"/>
      <c r="W41" s="69"/>
      <c r="X41" s="68" t="s">
        <v>42</v>
      </c>
      <c r="Y41" s="68"/>
      <c r="Z41" s="83">
        <v>1168.5</v>
      </c>
      <c r="AA41" s="84"/>
      <c r="AB41" s="7"/>
    </row>
    <row r="42" spans="1:28" ht="16.5" customHeight="1" x14ac:dyDescent="0.35">
      <c r="A42" s="7"/>
      <c r="B42" s="66" t="s">
        <v>30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8" t="s">
        <v>34</v>
      </c>
      <c r="O42" s="68"/>
      <c r="P42" s="69">
        <f>(7820+1600*1.2)*1.25</f>
        <v>12175</v>
      </c>
      <c r="Q42" s="69"/>
      <c r="R42" s="69"/>
      <c r="S42" s="68" t="s">
        <v>43</v>
      </c>
      <c r="T42" s="68"/>
      <c r="U42" s="69">
        <f t="shared" si="0"/>
        <v>3653.75</v>
      </c>
      <c r="V42" s="69"/>
      <c r="W42" s="69"/>
      <c r="X42" s="68" t="s">
        <v>42</v>
      </c>
      <c r="Y42" s="68"/>
      <c r="Z42" s="83">
        <v>1168.5</v>
      </c>
      <c r="AA42" s="84"/>
      <c r="AB42" s="7"/>
    </row>
    <row r="43" spans="1:28" ht="16.5" customHeight="1" thickBot="1" x14ac:dyDescent="0.4">
      <c r="A43" s="7"/>
      <c r="B43" s="89" t="s">
        <v>31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1" t="s">
        <v>34</v>
      </c>
      <c r="O43" s="91"/>
      <c r="P43" s="81">
        <f>(7820+1600*2)*1.25</f>
        <v>13775</v>
      </c>
      <c r="Q43" s="81"/>
      <c r="R43" s="81"/>
      <c r="S43" s="91" t="s">
        <v>43</v>
      </c>
      <c r="T43" s="91"/>
      <c r="U43" s="81">
        <f t="shared" si="0"/>
        <v>3653.75</v>
      </c>
      <c r="V43" s="81"/>
      <c r="W43" s="81"/>
      <c r="X43" s="91" t="s">
        <v>42</v>
      </c>
      <c r="Y43" s="91"/>
      <c r="Z43" s="93">
        <v>1168.5</v>
      </c>
      <c r="AA43" s="94"/>
      <c r="AB43" s="7"/>
    </row>
    <row r="44" spans="1:28" ht="16.5" customHeight="1" x14ac:dyDescent="0.35">
      <c r="A44" s="7"/>
      <c r="B44" s="30"/>
      <c r="C44" s="30"/>
      <c r="D44" s="30"/>
      <c r="E44" s="30"/>
      <c r="F44" s="30"/>
      <c r="G44" s="3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7"/>
    </row>
    <row r="45" spans="1:28" ht="16.5" customHeight="1" x14ac:dyDescent="0.35">
      <c r="A45" s="6" t="s">
        <v>3</v>
      </c>
      <c r="B45" s="92" t="s">
        <v>47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7"/>
    </row>
    <row r="46" spans="1:28" ht="16.5" customHeight="1" x14ac:dyDescent="0.35">
      <c r="A46" s="6" t="s">
        <v>3</v>
      </c>
      <c r="B46" s="92" t="s">
        <v>41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7"/>
    </row>
    <row r="47" spans="1:28" ht="16.5" customHeight="1" x14ac:dyDescent="0.35">
      <c r="A47" s="7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7"/>
    </row>
    <row r="48" spans="1:28" ht="16.5" customHeight="1" x14ac:dyDescent="0.35">
      <c r="A48" s="7"/>
      <c r="B48" s="56" t="s">
        <v>69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7"/>
    </row>
    <row r="49" spans="1:28" s="34" customFormat="1" ht="16.5" customHeight="1" x14ac:dyDescent="0.35">
      <c r="A49" s="33"/>
      <c r="B49" s="88" t="s">
        <v>66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33"/>
    </row>
    <row r="50" spans="1:28" s="34" customFormat="1" ht="16.5" customHeight="1" x14ac:dyDescent="0.35">
      <c r="A50" s="33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33"/>
    </row>
    <row r="51" spans="1:28" ht="16.5" customHeight="1" x14ac:dyDescent="0.35">
      <c r="A51" s="30"/>
      <c r="B51" s="30"/>
      <c r="C51" s="30"/>
      <c r="D51" s="30"/>
      <c r="E51" s="30"/>
      <c r="F51" s="30"/>
      <c r="G51" s="3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s="8" customFormat="1" ht="16.5" customHeight="1" x14ac:dyDescent="0.35">
      <c r="A52" s="6" t="s">
        <v>3</v>
      </c>
      <c r="B52" s="21" t="s">
        <v>6</v>
      </c>
      <c r="C52" s="21"/>
      <c r="D52" s="21"/>
    </row>
    <row r="53" spans="1:28" s="8" customFormat="1" ht="16.5" customHeight="1" x14ac:dyDescent="0.45">
      <c r="A53" s="6" t="s">
        <v>3</v>
      </c>
      <c r="B53" s="22" t="s">
        <v>17</v>
      </c>
      <c r="C53" s="21"/>
      <c r="D53" s="21"/>
    </row>
    <row r="54" spans="1:28" s="8" customFormat="1" ht="16.5" customHeight="1" x14ac:dyDescent="0.35">
      <c r="A54" s="6" t="s">
        <v>3</v>
      </c>
      <c r="B54" s="56" t="s">
        <v>19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</row>
    <row r="55" spans="1:28" s="8" customFormat="1" ht="16.5" customHeight="1" x14ac:dyDescent="0.35">
      <c r="A55" s="6" t="s">
        <v>3</v>
      </c>
      <c r="B55" s="8" t="s">
        <v>37</v>
      </c>
      <c r="C55" s="21"/>
      <c r="D55" s="21"/>
    </row>
    <row r="56" spans="1:28" s="8" customFormat="1" ht="16.5" customHeight="1" x14ac:dyDescent="0.35">
      <c r="A56" s="6" t="s">
        <v>3</v>
      </c>
      <c r="B56" s="21" t="s">
        <v>7</v>
      </c>
      <c r="C56" s="21"/>
      <c r="D56" s="21"/>
    </row>
    <row r="57" spans="1:28" s="8" customFormat="1" ht="16.5" customHeight="1" x14ac:dyDescent="0.35">
      <c r="A57" s="6"/>
      <c r="B57" s="21" t="s">
        <v>8</v>
      </c>
      <c r="C57" s="21"/>
      <c r="D57" s="21"/>
    </row>
    <row r="58" spans="1:28" s="8" customFormat="1" ht="16.5" customHeight="1" x14ac:dyDescent="0.35">
      <c r="A58" s="6" t="s">
        <v>3</v>
      </c>
      <c r="B58" s="21" t="s">
        <v>9</v>
      </c>
      <c r="C58" s="21"/>
      <c r="D58" s="21"/>
    </row>
    <row r="59" spans="1:28" s="8" customFormat="1" ht="16.5" customHeight="1" x14ac:dyDescent="0.35">
      <c r="A59" s="21"/>
      <c r="B59" s="21" t="s">
        <v>10</v>
      </c>
      <c r="C59" s="21"/>
      <c r="D59" s="21"/>
    </row>
    <row r="60" spans="1:28" ht="16.5" customHeight="1" x14ac:dyDescent="0.35"/>
    <row r="61" spans="1:28" ht="16.5" customHeight="1" x14ac:dyDescent="0.35">
      <c r="A61" s="6" t="s">
        <v>3</v>
      </c>
      <c r="B61" s="41" t="s">
        <v>67</v>
      </c>
    </row>
    <row r="62" spans="1:28" ht="16.5" customHeight="1" x14ac:dyDescent="0.35">
      <c r="A62" s="6" t="s">
        <v>3</v>
      </c>
      <c r="B62" s="8" t="s">
        <v>51</v>
      </c>
    </row>
    <row r="63" spans="1:28" ht="16.5" customHeight="1" x14ac:dyDescent="0.35">
      <c r="A63" s="6" t="s">
        <v>3</v>
      </c>
      <c r="B63" s="8" t="s">
        <v>57</v>
      </c>
    </row>
    <row r="64" spans="1:28" ht="16.5" customHeight="1" x14ac:dyDescent="0.35">
      <c r="B64" s="8" t="s">
        <v>58</v>
      </c>
    </row>
    <row r="65" spans="1:29" ht="16.5" customHeight="1" x14ac:dyDescent="0.35">
      <c r="B65" s="8" t="s">
        <v>59</v>
      </c>
    </row>
    <row r="66" spans="1:29" ht="16.5" customHeight="1" x14ac:dyDescent="0.35">
      <c r="A66" s="6" t="s">
        <v>3</v>
      </c>
      <c r="B66" s="4" t="s">
        <v>52</v>
      </c>
    </row>
    <row r="67" spans="1:29" ht="16.5" customHeight="1" x14ac:dyDescent="0.35">
      <c r="A67" s="6" t="s">
        <v>3</v>
      </c>
      <c r="B67" s="4" t="s">
        <v>50</v>
      </c>
    </row>
    <row r="68" spans="1:29" ht="16.5" customHeight="1" x14ac:dyDescent="0.35">
      <c r="A68" s="6" t="s">
        <v>3</v>
      </c>
      <c r="B68" s="4" t="s">
        <v>53</v>
      </c>
    </row>
    <row r="69" spans="1:29" s="34" customFormat="1" ht="16.5" customHeight="1" x14ac:dyDescent="0.35">
      <c r="A69" s="39" t="s">
        <v>3</v>
      </c>
      <c r="B69" s="34" t="s">
        <v>70</v>
      </c>
      <c r="T69" s="40"/>
    </row>
    <row r="70" spans="1:29" s="34" customFormat="1" ht="16.5" customHeight="1" x14ac:dyDescent="0.35">
      <c r="A70" s="39"/>
      <c r="B70" s="34" t="s">
        <v>56</v>
      </c>
      <c r="T70" s="40"/>
    </row>
    <row r="71" spans="1:29" s="34" customFormat="1" ht="16.5" customHeight="1" x14ac:dyDescent="0.35">
      <c r="A71" s="33" t="s">
        <v>4</v>
      </c>
      <c r="B71" s="34" t="s">
        <v>72</v>
      </c>
    </row>
    <row r="72" spans="1:29" s="34" customFormat="1" ht="16.5" customHeight="1" x14ac:dyDescent="0.35">
      <c r="A72" s="33"/>
      <c r="B72" s="34" t="s">
        <v>68</v>
      </c>
    </row>
    <row r="73" spans="1:29" s="34" customFormat="1" ht="16.5" customHeight="1" x14ac:dyDescent="0.35">
      <c r="A73" s="33"/>
      <c r="B73" s="34" t="s">
        <v>73</v>
      </c>
    </row>
    <row r="74" spans="1:29" ht="16.5" customHeight="1" x14ac:dyDescent="0.35"/>
    <row r="75" spans="1:29" s="34" customFormat="1" ht="16.5" customHeight="1" x14ac:dyDescent="0.35">
      <c r="A75" s="39" t="s">
        <v>3</v>
      </c>
      <c r="B75" s="43" t="s">
        <v>5</v>
      </c>
    </row>
    <row r="76" spans="1:29" ht="16.5" customHeight="1" x14ac:dyDescent="0.35">
      <c r="A76" s="7" t="s">
        <v>4</v>
      </c>
      <c r="B76" s="4" t="s">
        <v>12</v>
      </c>
    </row>
    <row r="77" spans="1:29" s="12" customFormat="1" ht="16.5" customHeight="1" x14ac:dyDescent="0.35">
      <c r="A77" s="7" t="s">
        <v>4</v>
      </c>
      <c r="B77" s="9" t="s">
        <v>11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9" s="15" customFormat="1" x14ac:dyDescent="0.45">
      <c r="A78" s="13" t="s">
        <v>4</v>
      </c>
      <c r="B78" s="14" t="s">
        <v>15</v>
      </c>
      <c r="C78" s="14"/>
      <c r="D78" s="14"/>
      <c r="E78" s="14"/>
      <c r="F78" s="14"/>
      <c r="G78" s="14"/>
      <c r="I78" s="14"/>
      <c r="J78" s="14"/>
      <c r="K78" s="14"/>
      <c r="L78" s="14"/>
    </row>
    <row r="79" spans="1:29" s="15" customFormat="1" x14ac:dyDescent="0.45">
      <c r="A79" s="16"/>
      <c r="B79" s="14"/>
      <c r="C79" s="14"/>
      <c r="D79" s="14"/>
      <c r="E79" s="14"/>
      <c r="F79" s="14"/>
      <c r="G79" s="14"/>
      <c r="I79" s="14"/>
      <c r="J79" s="14"/>
      <c r="K79" s="14"/>
      <c r="L79" s="14"/>
    </row>
    <row r="80" spans="1:29" s="18" customFormat="1" x14ac:dyDescent="0.45">
      <c r="A80" s="17" t="s">
        <v>4</v>
      </c>
      <c r="B80" s="14" t="s">
        <v>16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</sheetData>
  <mergeCells count="87">
    <mergeCell ref="B49:AA50"/>
    <mergeCell ref="B48:AA48"/>
    <mergeCell ref="B43:M43"/>
    <mergeCell ref="N43:O43"/>
    <mergeCell ref="P43:R43"/>
    <mergeCell ref="S43:T43"/>
    <mergeCell ref="U43:W43"/>
    <mergeCell ref="B45:AA45"/>
    <mergeCell ref="X43:Y43"/>
    <mergeCell ref="Z43:AA43"/>
    <mergeCell ref="B46:AA46"/>
    <mergeCell ref="B47:AA47"/>
    <mergeCell ref="X41:Y41"/>
    <mergeCell ref="Z41:AA41"/>
    <mergeCell ref="B42:M42"/>
    <mergeCell ref="N42:O42"/>
    <mergeCell ref="P42:R42"/>
    <mergeCell ref="S42:T42"/>
    <mergeCell ref="U42:W42"/>
    <mergeCell ref="X42:Y42"/>
    <mergeCell ref="Z42:AA42"/>
    <mergeCell ref="B41:M41"/>
    <mergeCell ref="N41:O41"/>
    <mergeCell ref="P41:R41"/>
    <mergeCell ref="S41:T41"/>
    <mergeCell ref="U41:W41"/>
    <mergeCell ref="X38:Y38"/>
    <mergeCell ref="Z38:AA38"/>
    <mergeCell ref="B39:AA39"/>
    <mergeCell ref="B40:M40"/>
    <mergeCell ref="N40:O40"/>
    <mergeCell ref="P40:R40"/>
    <mergeCell ref="S40:T40"/>
    <mergeCell ref="U40:W40"/>
    <mergeCell ref="X40:Y40"/>
    <mergeCell ref="Z40:AA40"/>
    <mergeCell ref="B38:M38"/>
    <mergeCell ref="N38:O38"/>
    <mergeCell ref="P38:R38"/>
    <mergeCell ref="S38:T38"/>
    <mergeCell ref="U38:W38"/>
    <mergeCell ref="X37:Y37"/>
    <mergeCell ref="Z37:AA37"/>
    <mergeCell ref="B36:M36"/>
    <mergeCell ref="N36:O36"/>
    <mergeCell ref="P36:R36"/>
    <mergeCell ref="S36:T36"/>
    <mergeCell ref="U36:W36"/>
    <mergeCell ref="V14:AA15"/>
    <mergeCell ref="O14:U15"/>
    <mergeCell ref="X35:Y35"/>
    <mergeCell ref="X36:Y36"/>
    <mergeCell ref="Z36:AA36"/>
    <mergeCell ref="V16:AA17"/>
    <mergeCell ref="V18:AA19"/>
    <mergeCell ref="O16:U17"/>
    <mergeCell ref="O18:U19"/>
    <mergeCell ref="A1:AB6"/>
    <mergeCell ref="A8:AB8"/>
    <mergeCell ref="A9:AB9"/>
    <mergeCell ref="A12:AB12"/>
    <mergeCell ref="A10:AB10"/>
    <mergeCell ref="B54:AB54"/>
    <mergeCell ref="A31:AB31"/>
    <mergeCell ref="B33:AB33"/>
    <mergeCell ref="B34:M34"/>
    <mergeCell ref="N34:R34"/>
    <mergeCell ref="S34:W34"/>
    <mergeCell ref="X34:AA34"/>
    <mergeCell ref="B35:M35"/>
    <mergeCell ref="P35:R35"/>
    <mergeCell ref="S35:T35"/>
    <mergeCell ref="U35:W35"/>
    <mergeCell ref="B37:M37"/>
    <mergeCell ref="N37:O37"/>
    <mergeCell ref="P37:R37"/>
    <mergeCell ref="S37:T37"/>
    <mergeCell ref="U37:W37"/>
    <mergeCell ref="L16:N17"/>
    <mergeCell ref="B14:E15"/>
    <mergeCell ref="B16:E17"/>
    <mergeCell ref="B18:E19"/>
    <mergeCell ref="L18:N19"/>
    <mergeCell ref="L14:N15"/>
    <mergeCell ref="F14:K15"/>
    <mergeCell ref="F16:K17"/>
    <mergeCell ref="F18:K19"/>
  </mergeCells>
  <printOptions horizontalCentered="1"/>
  <pageMargins left="0" right="0" top="0.23622047244094491" bottom="0.39370078740157483" header="0.27559055118110237" footer="0.23622047244094491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Архангельск-Норильск (СМП)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Зиновьева Елена Викторовна</dc:creator>
  <cp:lastModifiedBy>Зиновьева Елена Викторовна</cp:lastModifiedBy>
  <cp:lastPrinted>2023-10-29T12:21:37Z</cp:lastPrinted>
  <dcterms:created xsi:type="dcterms:W3CDTF">2017-03-08T23:02:58Z</dcterms:created>
  <dcterms:modified xsi:type="dcterms:W3CDTF">2025-05-30T09:57:00Z</dcterms:modified>
</cp:coreProperties>
</file>